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<sst xmlns="http://schemas.openxmlformats.org/spreadsheetml/2006/main" count="102" uniqueCount="59">
  <si>
    <t>Peter Lohmander 2002-09-16</t>
  </si>
  <si>
    <t>N</t>
  </si>
  <si>
    <t>L</t>
  </si>
  <si>
    <t>T</t>
  </si>
  <si>
    <t>Q</t>
  </si>
  <si>
    <t>lnQ-lnT</t>
  </si>
  <si>
    <t>lnL-lnT</t>
  </si>
  <si>
    <t>UTDATASAMMANFATTNING</t>
  </si>
  <si>
    <t>Regressionsstatistik</t>
  </si>
  <si>
    <t>Multipel-R</t>
  </si>
  <si>
    <t>R-kvadrat</t>
  </si>
  <si>
    <t>Justerad R-kvadrat</t>
  </si>
  <si>
    <t>Standardfel</t>
  </si>
  <si>
    <t>Observationer</t>
  </si>
  <si>
    <t>ANOVA</t>
  </si>
  <si>
    <t>Regression</t>
  </si>
  <si>
    <t>Residual</t>
  </si>
  <si>
    <t>Totalt</t>
  </si>
  <si>
    <t>Konstant</t>
  </si>
  <si>
    <t>fg</t>
  </si>
  <si>
    <t>KvS</t>
  </si>
  <si>
    <t>MKv</t>
  </si>
  <si>
    <t>F</t>
  </si>
  <si>
    <t>p-värde för F</t>
  </si>
  <si>
    <t>Koefficienter</t>
  </si>
  <si>
    <t>t-kvot</t>
  </si>
  <si>
    <t>p-värde</t>
  </si>
  <si>
    <t>Nedre 95%</t>
  </si>
  <si>
    <t>Övre 95%</t>
  </si>
  <si>
    <t>Nedre 95,0%</t>
  </si>
  <si>
    <t>Övre 95,0%</t>
  </si>
  <si>
    <t>Case 1</t>
  </si>
  <si>
    <t>Case 2.</t>
  </si>
  <si>
    <t>Case 1.</t>
  </si>
  <si>
    <t>L^b</t>
  </si>
  <si>
    <t>T^(1-b)</t>
  </si>
  <si>
    <t xml:space="preserve">The graph shows the isoquants of the estimated function. </t>
  </si>
  <si>
    <t>Figure 1.</t>
  </si>
  <si>
    <t>The data in case 1.</t>
  </si>
  <si>
    <t>Figure 2.</t>
  </si>
  <si>
    <t>The data in case 2.</t>
  </si>
  <si>
    <t>Figure 3.</t>
  </si>
  <si>
    <t>The isoquants were plotted in "Derive". These are based on Q = EXP(3.21)*L^0.61*T^0.39</t>
  </si>
  <si>
    <t>Examples of function values from the estimated function in case 2.</t>
  </si>
  <si>
    <t>Cobb-Douglas Production Function Estimation</t>
  </si>
  <si>
    <t>Q = A*L^b*T^(1-b)</t>
  </si>
  <si>
    <t>b = 0,498</t>
  </si>
  <si>
    <t>b = 0,612</t>
  </si>
  <si>
    <t>A = EXP(3,21) =</t>
  </si>
  <si>
    <t>A = EXP(3,49) =</t>
  </si>
  <si>
    <t>(The isoquants represent Q = 200 (upper graph) and Q = 100 (lower graph).)</t>
  </si>
  <si>
    <t>File = CoDoEx1</t>
  </si>
  <si>
    <t>Figure 4.</t>
  </si>
  <si>
    <t>The function was plotted in "Derive". Q = EXP(3.21)*L^0.61*T^0.39</t>
  </si>
  <si>
    <t>(Parameter values: Lower: T = 3; Middle: T = 5; Upper: T = 7.)</t>
  </si>
  <si>
    <t xml:space="preserve">The graph shows the estimated production, Q, as a function of L (in case 2). </t>
  </si>
  <si>
    <t>Figure 5.</t>
  </si>
  <si>
    <t xml:space="preserve">The graph shows the estimated production, Q, as a function of T (in case 2). </t>
  </si>
  <si>
    <t>(Parameter values: Lower: L = 3; Middle: L = 5; Upper: L = 7.)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</si>
</sst>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u val="single"/>
      <sz val="10"/>
      <name val="Arial"/>
      <family val="2"/>
    </font>
    <font>
      <b/>
      <sz val="17.75"/>
      <name val="Arial"/>
      <family val="0"/>
    </font>
    <font>
      <b/>
      <sz val="14.75"/>
      <name val="Arial"/>
      <family val="0"/>
    </font>
    <font>
      <sz val="14.75"/>
      <name val="Arial"/>
      <family val="0"/>
    </font>
    <font>
      <b/>
      <sz val="17.25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3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Observations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Blad1!$D$6</c:f>
              <c:strCache>
                <c:ptCount val="1"/>
                <c:pt idx="0">
                  <c:v>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Blad1!$C$7:$C$22</c:f>
              <c:numCache>
                <c:ptCount val="16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1.5</c:v>
                </c:pt>
                <c:pt idx="8">
                  <c:v>1.5</c:v>
                </c:pt>
                <c:pt idx="9">
                  <c:v>1</c:v>
                </c:pt>
                <c:pt idx="10">
                  <c:v>10</c:v>
                </c:pt>
                <c:pt idx="11">
                  <c:v>8</c:v>
                </c:pt>
                <c:pt idx="12">
                  <c:v>6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</c:numCache>
            </c:numRef>
          </c:xVal>
          <c:yVal>
            <c:numRef>
              <c:f>Blad1!$D$7:$D$22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3.5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8</c:v>
                </c:pt>
                <c:pt idx="15">
                  <c:v>10</c:v>
                </c:pt>
              </c:numCache>
            </c:numRef>
          </c:yVal>
          <c:smooth val="0"/>
        </c:ser>
        <c:axId val="63428964"/>
        <c:axId val="33989765"/>
      </c:scatterChart>
      <c:valAx>
        <c:axId val="63428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89765"/>
        <c:crosses val="autoZero"/>
        <c:crossBetween val="midCat"/>
        <c:dispUnits/>
      </c:valAx>
      <c:valAx>
        <c:axId val="33989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289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Observations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Blad1!$D$115</c:f>
              <c:strCache>
                <c:ptCount val="1"/>
                <c:pt idx="0">
                  <c:v>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Blad1!$C$116:$C$131</c:f>
              <c:numCache>
                <c:ptCount val="16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1.5</c:v>
                </c:pt>
                <c:pt idx="8">
                  <c:v>1.5</c:v>
                </c:pt>
                <c:pt idx="9">
                  <c:v>1</c:v>
                </c:pt>
                <c:pt idx="10">
                  <c:v>10</c:v>
                </c:pt>
                <c:pt idx="11">
                  <c:v>8</c:v>
                </c:pt>
                <c:pt idx="12">
                  <c:v>6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</c:numCache>
            </c:numRef>
          </c:xVal>
          <c:yVal>
            <c:numRef>
              <c:f>Blad1!$D$116:$D$131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1.5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19</c:v>
                </c:pt>
                <c:pt idx="8">
                  <c:v>27</c:v>
                </c:pt>
                <c:pt idx="9">
                  <c:v>30</c:v>
                </c:pt>
                <c:pt idx="10">
                  <c:v>3.5</c:v>
                </c:pt>
                <c:pt idx="11">
                  <c:v>8</c:v>
                </c:pt>
                <c:pt idx="12">
                  <c:v>15</c:v>
                </c:pt>
                <c:pt idx="13">
                  <c:v>21</c:v>
                </c:pt>
                <c:pt idx="14">
                  <c:v>26</c:v>
                </c:pt>
                <c:pt idx="15">
                  <c:v>32</c:v>
                </c:pt>
              </c:numCache>
            </c:numRef>
          </c:yVal>
          <c:smooth val="0"/>
        </c:ser>
        <c:axId val="37472430"/>
        <c:axId val="1707551"/>
      </c:scatterChart>
      <c:valAx>
        <c:axId val="37472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7551"/>
        <c:crosses val="autoZero"/>
        <c:crossBetween val="midCat"/>
        <c:dispUnits/>
      </c:valAx>
      <c:valAx>
        <c:axId val="1707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7243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3.pn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61</xdr:row>
      <xdr:rowOff>9525</xdr:rowOff>
    </xdr:from>
    <xdr:to>
      <xdr:col>8</xdr:col>
      <xdr:colOff>533400</xdr:colOff>
      <xdr:row>86</xdr:row>
      <xdr:rowOff>28575</xdr:rowOff>
    </xdr:to>
    <xdr:graphicFrame>
      <xdr:nvGraphicFramePr>
        <xdr:cNvPr id="1" name="Chart 1"/>
        <xdr:cNvGraphicFramePr/>
      </xdr:nvGraphicFramePr>
      <xdr:xfrm>
        <a:off x="142875" y="9982200"/>
        <a:ext cx="52673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132</xdr:row>
      <xdr:rowOff>95250</xdr:rowOff>
    </xdr:from>
    <xdr:to>
      <xdr:col>8</xdr:col>
      <xdr:colOff>381000</xdr:colOff>
      <xdr:row>158</xdr:row>
      <xdr:rowOff>38100</xdr:rowOff>
    </xdr:to>
    <xdr:graphicFrame>
      <xdr:nvGraphicFramePr>
        <xdr:cNvPr id="2" name="Chart 2"/>
        <xdr:cNvGraphicFramePr/>
      </xdr:nvGraphicFramePr>
      <xdr:xfrm>
        <a:off x="123825" y="21564600"/>
        <a:ext cx="513397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228</xdr:row>
      <xdr:rowOff>0</xdr:rowOff>
    </xdr:from>
    <xdr:to>
      <xdr:col>8</xdr:col>
      <xdr:colOff>514350</xdr:colOff>
      <xdr:row>247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7071300"/>
          <a:ext cx="5391150" cy="3162300"/>
        </a:xfrm>
        <a:prstGeom prst="rect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8</xdr:col>
      <xdr:colOff>428625</xdr:colOff>
      <xdr:row>309</xdr:row>
      <xdr:rowOff>142875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5491400"/>
          <a:ext cx="5305425" cy="483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336</xdr:row>
      <xdr:rowOff>0</xdr:rowOff>
    </xdr:from>
    <xdr:to>
      <xdr:col>8</xdr:col>
      <xdr:colOff>419100</xdr:colOff>
      <xdr:row>365</xdr:row>
      <xdr:rowOff>142875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4559200"/>
          <a:ext cx="5295900" cy="483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1"/>
  <sheetViews>
    <sheetView tabSelected="1" workbookViewId="0" topLeftCell="A242">
      <selection activeCell="A263" sqref="A263"/>
    </sheetView>
  </sheetViews>
  <sheetFormatPr defaultColWidth="9.140625" defaultRowHeight="12.75"/>
  <sheetData>
    <row r="1" spans="1:5" ht="12.75">
      <c r="A1" s="1" t="s">
        <v>51</v>
      </c>
      <c r="E1">
        <v>1</v>
      </c>
    </row>
    <row r="2" spans="1:2" ht="15.75">
      <c r="A2" s="1"/>
      <c r="B2" s="7" t="s">
        <v>44</v>
      </c>
    </row>
    <row r="3" spans="1:2" ht="12.75">
      <c r="A3" s="1"/>
      <c r="B3" s="1" t="s">
        <v>0</v>
      </c>
    </row>
    <row r="4" ht="12.75">
      <c r="A4" s="1"/>
    </row>
    <row r="5" ht="12.75">
      <c r="B5" s="6" t="s">
        <v>31</v>
      </c>
    </row>
    <row r="6" spans="2:8" ht="12.75">
      <c r="B6" t="s">
        <v>1</v>
      </c>
      <c r="C6" t="s">
        <v>2</v>
      </c>
      <c r="D6" t="s">
        <v>3</v>
      </c>
      <c r="E6" t="s">
        <v>4</v>
      </c>
      <c r="G6" t="s">
        <v>5</v>
      </c>
      <c r="H6" t="s">
        <v>6</v>
      </c>
    </row>
    <row r="7" spans="2:8" ht="12.75">
      <c r="B7">
        <v>1</v>
      </c>
      <c r="C7">
        <v>10</v>
      </c>
      <c r="D7">
        <v>1</v>
      </c>
      <c r="E7">
        <v>100</v>
      </c>
      <c r="G7">
        <f>LN(E7)-LN(D7)</f>
        <v>4.605170185988092</v>
      </c>
      <c r="H7">
        <f>LN(C7)-LN(D7)</f>
        <v>2.302585092994046</v>
      </c>
    </row>
    <row r="8" spans="2:8" ht="12.75">
      <c r="B8">
        <v>2</v>
      </c>
      <c r="C8">
        <v>9</v>
      </c>
      <c r="D8">
        <v>1</v>
      </c>
      <c r="E8">
        <v>100</v>
      </c>
      <c r="G8">
        <f aca="true" t="shared" si="0" ref="G8:G22">LN(E8)-LN(D8)</f>
        <v>4.605170185988092</v>
      </c>
      <c r="H8">
        <f aca="true" t="shared" si="1" ref="H8:H22">LN(C8)-LN(D8)</f>
        <v>2.1972245773362196</v>
      </c>
    </row>
    <row r="9" spans="2:8" ht="12.75">
      <c r="B9">
        <v>3</v>
      </c>
      <c r="C9">
        <v>8</v>
      </c>
      <c r="D9">
        <v>1.5</v>
      </c>
      <c r="E9">
        <v>100</v>
      </c>
      <c r="G9">
        <f t="shared" si="0"/>
        <v>4.199705077879927</v>
      </c>
      <c r="H9">
        <f t="shared" si="1"/>
        <v>1.6739764335716714</v>
      </c>
    </row>
    <row r="10" spans="2:8" ht="12.75">
      <c r="B10">
        <v>4</v>
      </c>
      <c r="C10">
        <v>6</v>
      </c>
      <c r="D10">
        <v>2</v>
      </c>
      <c r="E10">
        <v>100</v>
      </c>
      <c r="G10">
        <f t="shared" si="0"/>
        <v>3.9120230054281464</v>
      </c>
      <c r="H10">
        <f t="shared" si="1"/>
        <v>1.0986122886681096</v>
      </c>
    </row>
    <row r="11" spans="2:8" ht="12.75">
      <c r="B11">
        <v>5</v>
      </c>
      <c r="C11">
        <v>5</v>
      </c>
      <c r="D11">
        <v>2</v>
      </c>
      <c r="E11">
        <v>100</v>
      </c>
      <c r="G11">
        <f t="shared" si="0"/>
        <v>3.9120230054281464</v>
      </c>
      <c r="H11">
        <f t="shared" si="1"/>
        <v>0.916290731874155</v>
      </c>
    </row>
    <row r="12" spans="2:8" ht="12.75">
      <c r="B12">
        <v>6</v>
      </c>
      <c r="C12">
        <v>3</v>
      </c>
      <c r="D12">
        <v>3</v>
      </c>
      <c r="E12">
        <v>100</v>
      </c>
      <c r="G12">
        <f t="shared" si="0"/>
        <v>3.506557897319982</v>
      </c>
      <c r="H12">
        <f t="shared" si="1"/>
        <v>0</v>
      </c>
    </row>
    <row r="13" spans="2:8" ht="12.75">
      <c r="B13">
        <v>7</v>
      </c>
      <c r="C13">
        <v>2</v>
      </c>
      <c r="D13">
        <v>5</v>
      </c>
      <c r="E13">
        <v>100</v>
      </c>
      <c r="G13">
        <f t="shared" si="0"/>
        <v>2.9957322735539913</v>
      </c>
      <c r="H13">
        <f t="shared" si="1"/>
        <v>-0.916290731874155</v>
      </c>
    </row>
    <row r="14" spans="2:8" ht="12.75">
      <c r="B14">
        <v>8</v>
      </c>
      <c r="C14">
        <v>1.5</v>
      </c>
      <c r="D14">
        <v>7</v>
      </c>
      <c r="E14">
        <v>100</v>
      </c>
      <c r="G14">
        <f t="shared" si="0"/>
        <v>2.6592600369327783</v>
      </c>
      <c r="H14">
        <f t="shared" si="1"/>
        <v>-1.5404450409471488</v>
      </c>
    </row>
    <row r="15" spans="2:8" ht="12.75">
      <c r="B15">
        <v>9</v>
      </c>
      <c r="C15">
        <v>1.5</v>
      </c>
      <c r="D15">
        <v>9</v>
      </c>
      <c r="E15">
        <v>100</v>
      </c>
      <c r="G15">
        <f t="shared" si="0"/>
        <v>2.4079456086518722</v>
      </c>
      <c r="H15">
        <f t="shared" si="1"/>
        <v>-1.7917594692280552</v>
      </c>
    </row>
    <row r="16" spans="2:8" ht="12.75">
      <c r="B16">
        <v>10</v>
      </c>
      <c r="C16">
        <v>1</v>
      </c>
      <c r="D16">
        <v>10</v>
      </c>
      <c r="E16">
        <v>100</v>
      </c>
      <c r="G16">
        <f t="shared" si="0"/>
        <v>2.302585092994046</v>
      </c>
      <c r="H16">
        <f t="shared" si="1"/>
        <v>-2.302585092994046</v>
      </c>
    </row>
    <row r="17" spans="2:8" ht="12.75">
      <c r="B17">
        <v>11</v>
      </c>
      <c r="C17">
        <v>10</v>
      </c>
      <c r="D17">
        <v>3.5</v>
      </c>
      <c r="E17">
        <v>200</v>
      </c>
      <c r="G17">
        <f t="shared" si="0"/>
        <v>4.045554398052668</v>
      </c>
      <c r="H17">
        <f t="shared" si="1"/>
        <v>1.0498221244986778</v>
      </c>
    </row>
    <row r="18" spans="2:8" ht="12.75">
      <c r="B18">
        <v>12</v>
      </c>
      <c r="C18">
        <v>8</v>
      </c>
      <c r="D18">
        <v>4</v>
      </c>
      <c r="E18">
        <v>200</v>
      </c>
      <c r="G18">
        <f t="shared" si="0"/>
        <v>3.9120230054281455</v>
      </c>
      <c r="H18">
        <f t="shared" si="1"/>
        <v>0.6931471805599452</v>
      </c>
    </row>
    <row r="19" spans="2:8" ht="12.75">
      <c r="B19">
        <v>13</v>
      </c>
      <c r="C19">
        <v>6</v>
      </c>
      <c r="D19">
        <v>5</v>
      </c>
      <c r="E19">
        <v>200</v>
      </c>
      <c r="G19">
        <f t="shared" si="0"/>
        <v>3.688879454113936</v>
      </c>
      <c r="H19">
        <f t="shared" si="1"/>
        <v>0.18232155679395468</v>
      </c>
    </row>
    <row r="20" spans="2:8" ht="12.75">
      <c r="B20">
        <v>14</v>
      </c>
      <c r="C20">
        <v>4</v>
      </c>
      <c r="D20">
        <v>6</v>
      </c>
      <c r="E20">
        <v>200</v>
      </c>
      <c r="G20">
        <f t="shared" si="0"/>
        <v>3.5065578973199814</v>
      </c>
      <c r="H20">
        <f t="shared" si="1"/>
        <v>-0.4054651081081644</v>
      </c>
    </row>
    <row r="21" spans="2:8" ht="12.75">
      <c r="B21">
        <v>15</v>
      </c>
      <c r="C21">
        <v>4</v>
      </c>
      <c r="D21">
        <v>8</v>
      </c>
      <c r="E21">
        <v>200</v>
      </c>
      <c r="G21">
        <f t="shared" si="0"/>
        <v>3.2188758248682006</v>
      </c>
      <c r="H21">
        <f t="shared" si="1"/>
        <v>-0.6931471805599452</v>
      </c>
    </row>
    <row r="22" spans="2:8" ht="12.75">
      <c r="B22">
        <v>16</v>
      </c>
      <c r="C22">
        <v>3</v>
      </c>
      <c r="D22">
        <v>10</v>
      </c>
      <c r="E22">
        <v>200</v>
      </c>
      <c r="G22">
        <f t="shared" si="0"/>
        <v>2.9957322735539904</v>
      </c>
      <c r="H22">
        <f t="shared" si="1"/>
        <v>-1.2039728043259361</v>
      </c>
    </row>
    <row r="26" ht="12.75">
      <c r="A26" s="6" t="s">
        <v>33</v>
      </c>
    </row>
    <row r="27" ht="12.75">
      <c r="A27" t="s">
        <v>7</v>
      </c>
    </row>
    <row r="28" ht="13.5" thickBot="1"/>
    <row r="29" spans="1:2" ht="12.75">
      <c r="A29" s="5" t="s">
        <v>8</v>
      </c>
      <c r="B29" s="5"/>
    </row>
    <row r="30" spans="1:2" ht="12.75">
      <c r="A30" s="2" t="s">
        <v>9</v>
      </c>
      <c r="B30" s="2">
        <v>0.9895307486457784</v>
      </c>
    </row>
    <row r="31" spans="1:2" ht="12.75">
      <c r="A31" s="2" t="s">
        <v>10</v>
      </c>
      <c r="B31" s="2">
        <v>0.9791711025154747</v>
      </c>
    </row>
    <row r="32" spans="1:2" ht="12.75">
      <c r="A32" s="2" t="s">
        <v>11</v>
      </c>
      <c r="B32" s="2">
        <v>0.9776833241237229</v>
      </c>
    </row>
    <row r="33" spans="1:2" ht="12.75">
      <c r="A33" s="2" t="s">
        <v>12</v>
      </c>
      <c r="B33" s="2">
        <v>0.10690613428146083</v>
      </c>
    </row>
    <row r="34" spans="1:2" ht="13.5" thickBot="1">
      <c r="A34" s="3" t="s">
        <v>13</v>
      </c>
      <c r="B34" s="3">
        <v>16</v>
      </c>
    </row>
    <row r="36" ht="13.5" thickBot="1">
      <c r="A36" t="s">
        <v>14</v>
      </c>
    </row>
    <row r="37" spans="1:6" ht="12.75">
      <c r="A37" s="4"/>
      <c r="B37" s="4" t="s">
        <v>19</v>
      </c>
      <c r="C37" s="4" t="s">
        <v>20</v>
      </c>
      <c r="D37" s="4" t="s">
        <v>21</v>
      </c>
      <c r="E37" s="4" t="s">
        <v>22</v>
      </c>
      <c r="F37" s="4" t="s">
        <v>23</v>
      </c>
    </row>
    <row r="38" spans="1:6" ht="12.75">
      <c r="A38" s="2" t="s">
        <v>15</v>
      </c>
      <c r="B38" s="2">
        <v>1</v>
      </c>
      <c r="C38" s="2">
        <v>7.521866007589752</v>
      </c>
      <c r="D38" s="2">
        <v>7.521866007589752</v>
      </c>
      <c r="E38" s="2">
        <v>658.143113210923</v>
      </c>
      <c r="F38" s="2">
        <v>3.5957234654782997E-13</v>
      </c>
    </row>
    <row r="39" spans="1:6" ht="12.75">
      <c r="A39" s="2" t="s">
        <v>16</v>
      </c>
      <c r="B39" s="2">
        <v>14</v>
      </c>
      <c r="C39" s="2">
        <v>0.16000490165808026</v>
      </c>
      <c r="D39" s="2">
        <v>0.011428921547005732</v>
      </c>
      <c r="E39" s="2"/>
      <c r="F39" s="2"/>
    </row>
    <row r="40" spans="1:6" ht="13.5" thickBot="1">
      <c r="A40" s="3" t="s">
        <v>17</v>
      </c>
      <c r="B40" s="3">
        <v>15</v>
      </c>
      <c r="C40" s="3">
        <v>7.681870909247833</v>
      </c>
      <c r="D40" s="3"/>
      <c r="E40" s="3"/>
      <c r="F40" s="3"/>
    </row>
    <row r="41" ht="13.5" thickBot="1"/>
    <row r="42" spans="1:9" ht="12.75">
      <c r="A42" s="4"/>
      <c r="B42" s="4" t="s">
        <v>24</v>
      </c>
      <c r="C42" s="4" t="s">
        <v>12</v>
      </c>
      <c r="D42" s="4" t="s">
        <v>25</v>
      </c>
      <c r="E42" s="4" t="s">
        <v>26</v>
      </c>
      <c r="F42" s="4" t="s">
        <v>27</v>
      </c>
      <c r="G42" s="4" t="s">
        <v>28</v>
      </c>
      <c r="H42" s="4" t="s">
        <v>29</v>
      </c>
      <c r="I42" s="4" t="s">
        <v>30</v>
      </c>
    </row>
    <row r="43" spans="1:9" ht="12.75">
      <c r="A43" s="2" t="s">
        <v>18</v>
      </c>
      <c r="B43" s="2">
        <v>3.4903749638986055</v>
      </c>
      <c r="C43" s="2">
        <v>0.026770260476518853</v>
      </c>
      <c r="D43" s="2">
        <v>130.38255518507702</v>
      </c>
      <c r="E43" s="2">
        <v>5.353090159638735E-23</v>
      </c>
      <c r="F43" s="2">
        <v>3.432958414526926</v>
      </c>
      <c r="G43" s="2">
        <v>3.547791513270285</v>
      </c>
      <c r="H43" s="2">
        <v>3.432958414526926</v>
      </c>
      <c r="I43" s="2">
        <v>3.547791513270285</v>
      </c>
    </row>
    <row r="44" spans="1:9" ht="13.5" thickBot="1">
      <c r="A44" s="3" t="s">
        <v>6</v>
      </c>
      <c r="B44" s="3">
        <v>0.49812627888023087</v>
      </c>
      <c r="C44" s="3">
        <v>0.019416872691660945</v>
      </c>
      <c r="D44" s="3">
        <v>25.654300092010363</v>
      </c>
      <c r="E44" s="3">
        <v>3.595723465478309E-13</v>
      </c>
      <c r="F44" s="3">
        <v>0.45648119176864904</v>
      </c>
      <c r="G44" s="3">
        <v>0.5397713659918127</v>
      </c>
      <c r="H44" s="3">
        <v>0.45648119176864904</v>
      </c>
      <c r="I44" s="3">
        <v>0.5397713659918127</v>
      </c>
    </row>
    <row r="46" ht="12.75">
      <c r="A46" s="1" t="s">
        <v>45</v>
      </c>
    </row>
    <row r="48" spans="1:3" ht="12.75">
      <c r="A48" t="s">
        <v>49</v>
      </c>
      <c r="C48">
        <f>EXP(3.49)</f>
        <v>32.785947706231894</v>
      </c>
    </row>
    <row r="49" ht="12.75">
      <c r="A49" t="s">
        <v>46</v>
      </c>
    </row>
    <row r="56" ht="12.75">
      <c r="E56">
        <v>2</v>
      </c>
    </row>
    <row r="58" ht="12.75">
      <c r="B58" s="6" t="s">
        <v>33</v>
      </c>
    </row>
    <row r="88" ht="12.75">
      <c r="A88" s="6" t="s">
        <v>37</v>
      </c>
    </row>
    <row r="89" ht="12.75">
      <c r="A89" s="1" t="s">
        <v>38</v>
      </c>
    </row>
    <row r="90" ht="12.75">
      <c r="A90" s="1" t="s">
        <v>45</v>
      </c>
    </row>
    <row r="112" ht="12.75">
      <c r="E112">
        <v>3</v>
      </c>
    </row>
    <row r="114" ht="12.75">
      <c r="B114" s="6" t="s">
        <v>32</v>
      </c>
    </row>
    <row r="115" spans="2:8" ht="12.75">
      <c r="B115" t="s">
        <v>1</v>
      </c>
      <c r="C115" t="s">
        <v>2</v>
      </c>
      <c r="D115" t="s">
        <v>3</v>
      </c>
      <c r="E115" t="s">
        <v>4</v>
      </c>
      <c r="G115" t="s">
        <v>5</v>
      </c>
      <c r="H115" t="s">
        <v>6</v>
      </c>
    </row>
    <row r="116" spans="2:8" ht="12.75">
      <c r="B116">
        <v>1</v>
      </c>
      <c r="C116">
        <v>10</v>
      </c>
      <c r="D116">
        <v>1</v>
      </c>
      <c r="E116">
        <v>100</v>
      </c>
      <c r="G116">
        <f>LN(E116)-LN(D116)</f>
        <v>4.605170185988092</v>
      </c>
      <c r="H116">
        <f>LN(C116)-LN(D116)</f>
        <v>2.302585092994046</v>
      </c>
    </row>
    <row r="117" spans="2:8" ht="12.75">
      <c r="B117">
        <v>2</v>
      </c>
      <c r="C117">
        <v>9</v>
      </c>
      <c r="D117">
        <v>1</v>
      </c>
      <c r="E117">
        <v>100</v>
      </c>
      <c r="G117">
        <f aca="true" t="shared" si="2" ref="G117:G131">LN(E117)-LN(D117)</f>
        <v>4.605170185988092</v>
      </c>
      <c r="H117">
        <f aca="true" t="shared" si="3" ref="H117:H131">LN(C117)-LN(D117)</f>
        <v>2.1972245773362196</v>
      </c>
    </row>
    <row r="118" spans="2:8" ht="12.75">
      <c r="B118">
        <v>3</v>
      </c>
      <c r="C118">
        <v>8</v>
      </c>
      <c r="D118">
        <v>1.5</v>
      </c>
      <c r="E118">
        <v>100</v>
      </c>
      <c r="G118">
        <f t="shared" si="2"/>
        <v>4.199705077879927</v>
      </c>
      <c r="H118">
        <f t="shared" si="3"/>
        <v>1.6739764335716714</v>
      </c>
    </row>
    <row r="119" spans="2:8" ht="12.75">
      <c r="B119">
        <v>4</v>
      </c>
      <c r="C119">
        <v>6</v>
      </c>
      <c r="D119">
        <v>3</v>
      </c>
      <c r="E119">
        <v>100</v>
      </c>
      <c r="G119">
        <f t="shared" si="2"/>
        <v>3.506557897319982</v>
      </c>
      <c r="H119">
        <f t="shared" si="3"/>
        <v>0.6931471805599452</v>
      </c>
    </row>
    <row r="120" spans="2:8" ht="12.75">
      <c r="B120">
        <v>5</v>
      </c>
      <c r="C120">
        <v>5</v>
      </c>
      <c r="D120">
        <v>4</v>
      </c>
      <c r="E120">
        <v>100</v>
      </c>
      <c r="G120">
        <f t="shared" si="2"/>
        <v>3.218875824868201</v>
      </c>
      <c r="H120">
        <f t="shared" si="3"/>
        <v>0.2231435513142097</v>
      </c>
    </row>
    <row r="121" spans="2:8" ht="12.75">
      <c r="B121">
        <v>6</v>
      </c>
      <c r="C121">
        <v>3</v>
      </c>
      <c r="D121">
        <v>6</v>
      </c>
      <c r="E121">
        <v>100</v>
      </c>
      <c r="G121">
        <f t="shared" si="2"/>
        <v>2.813410716760037</v>
      </c>
      <c r="H121">
        <f t="shared" si="3"/>
        <v>-0.6931471805599452</v>
      </c>
    </row>
    <row r="122" spans="2:8" ht="12.75">
      <c r="B122">
        <v>7</v>
      </c>
      <c r="C122">
        <v>2</v>
      </c>
      <c r="D122">
        <v>12</v>
      </c>
      <c r="E122">
        <v>100</v>
      </c>
      <c r="G122">
        <f t="shared" si="2"/>
        <v>2.1202635362000914</v>
      </c>
      <c r="H122">
        <f t="shared" si="3"/>
        <v>-1.791759469228055</v>
      </c>
    </row>
    <row r="123" spans="2:8" ht="12.75">
      <c r="B123">
        <v>8</v>
      </c>
      <c r="C123">
        <v>1.5</v>
      </c>
      <c r="D123">
        <v>19</v>
      </c>
      <c r="E123">
        <v>100</v>
      </c>
      <c r="G123">
        <f t="shared" si="2"/>
        <v>1.6607312068216515</v>
      </c>
      <c r="H123">
        <f t="shared" si="3"/>
        <v>-2.5389738710582757</v>
      </c>
    </row>
    <row r="124" spans="2:8" ht="12.75">
      <c r="B124">
        <v>9</v>
      </c>
      <c r="C124">
        <v>1.5</v>
      </c>
      <c r="D124">
        <v>27</v>
      </c>
      <c r="E124">
        <v>100</v>
      </c>
      <c r="G124">
        <f t="shared" si="2"/>
        <v>1.3093333199837627</v>
      </c>
      <c r="H124">
        <f t="shared" si="3"/>
        <v>-2.8903717578961645</v>
      </c>
    </row>
    <row r="125" spans="2:8" ht="12.75">
      <c r="B125">
        <v>10</v>
      </c>
      <c r="C125">
        <v>1</v>
      </c>
      <c r="D125">
        <v>30</v>
      </c>
      <c r="E125">
        <v>100</v>
      </c>
      <c r="G125">
        <f t="shared" si="2"/>
        <v>1.2039728043259363</v>
      </c>
      <c r="H125">
        <f t="shared" si="3"/>
        <v>-3.4011973816621555</v>
      </c>
    </row>
    <row r="126" spans="2:8" ht="12.75">
      <c r="B126">
        <v>11</v>
      </c>
      <c r="C126">
        <v>10</v>
      </c>
      <c r="D126">
        <v>3.5</v>
      </c>
      <c r="E126">
        <v>200</v>
      </c>
      <c r="G126">
        <f t="shared" si="2"/>
        <v>4.045554398052668</v>
      </c>
      <c r="H126">
        <f t="shared" si="3"/>
        <v>1.0498221244986778</v>
      </c>
    </row>
    <row r="127" spans="2:8" ht="12.75">
      <c r="B127">
        <v>12</v>
      </c>
      <c r="C127">
        <v>8</v>
      </c>
      <c r="D127">
        <v>8</v>
      </c>
      <c r="E127">
        <v>200</v>
      </c>
      <c r="G127">
        <f t="shared" si="2"/>
        <v>3.2188758248682006</v>
      </c>
      <c r="H127">
        <f t="shared" si="3"/>
        <v>0</v>
      </c>
    </row>
    <row r="128" spans="2:8" ht="12.75">
      <c r="B128">
        <v>13</v>
      </c>
      <c r="C128">
        <v>6</v>
      </c>
      <c r="D128">
        <v>15</v>
      </c>
      <c r="E128">
        <v>200</v>
      </c>
      <c r="G128">
        <f t="shared" si="2"/>
        <v>2.5902671654458262</v>
      </c>
      <c r="H128">
        <f t="shared" si="3"/>
        <v>-0.9162907318741551</v>
      </c>
    </row>
    <row r="129" spans="2:8" ht="12.75">
      <c r="B129">
        <v>14</v>
      </c>
      <c r="C129">
        <v>4</v>
      </c>
      <c r="D129">
        <v>21</v>
      </c>
      <c r="E129">
        <v>200</v>
      </c>
      <c r="G129">
        <f t="shared" si="2"/>
        <v>2.2537949288246133</v>
      </c>
      <c r="H129">
        <f t="shared" si="3"/>
        <v>-1.6582280766035324</v>
      </c>
    </row>
    <row r="130" spans="2:8" ht="12.75">
      <c r="B130">
        <v>15</v>
      </c>
      <c r="C130">
        <v>4</v>
      </c>
      <c r="D130">
        <v>26</v>
      </c>
      <c r="E130">
        <v>200</v>
      </c>
      <c r="G130">
        <f t="shared" si="2"/>
        <v>2.040220828526554</v>
      </c>
      <c r="H130">
        <f t="shared" si="3"/>
        <v>-1.8718021769015916</v>
      </c>
    </row>
    <row r="131" spans="2:8" ht="12.75">
      <c r="B131">
        <v>16</v>
      </c>
      <c r="C131">
        <v>3</v>
      </c>
      <c r="D131">
        <v>32</v>
      </c>
      <c r="E131">
        <v>200</v>
      </c>
      <c r="G131">
        <f t="shared" si="2"/>
        <v>1.8325814637483098</v>
      </c>
      <c r="H131">
        <f t="shared" si="3"/>
        <v>-2.367123614131617</v>
      </c>
    </row>
    <row r="160" ht="12.75">
      <c r="A160" s="6" t="s">
        <v>39</v>
      </c>
    </row>
    <row r="161" ht="12.75">
      <c r="A161" s="1" t="s">
        <v>40</v>
      </c>
    </row>
    <row r="162" ht="12.75">
      <c r="A162" s="1" t="s">
        <v>45</v>
      </c>
    </row>
    <row r="168" ht="12.75">
      <c r="E168">
        <v>4</v>
      </c>
    </row>
    <row r="169" ht="12.75">
      <c r="A169" s="6" t="s">
        <v>32</v>
      </c>
    </row>
    <row r="170" ht="12.75">
      <c r="A170" t="s">
        <v>7</v>
      </c>
    </row>
    <row r="171" ht="13.5" thickBot="1"/>
    <row r="172" spans="1:2" ht="12.75">
      <c r="A172" s="5" t="s">
        <v>8</v>
      </c>
      <c r="B172" s="5"/>
    </row>
    <row r="173" spans="1:2" ht="12.75">
      <c r="A173" s="2" t="s">
        <v>9</v>
      </c>
      <c r="B173" s="2">
        <v>0.9971301085924518</v>
      </c>
    </row>
    <row r="174" spans="1:2" ht="12.75">
      <c r="A174" s="2" t="s">
        <v>10</v>
      </c>
      <c r="B174" s="2">
        <v>0.9942684534615946</v>
      </c>
    </row>
    <row r="175" spans="1:2" ht="12.75">
      <c r="A175" s="2" t="s">
        <v>11</v>
      </c>
      <c r="B175" s="2">
        <v>0.9938590572802799</v>
      </c>
    </row>
    <row r="176" spans="1:2" ht="12.75">
      <c r="A176" s="2" t="s">
        <v>12</v>
      </c>
      <c r="B176" s="2">
        <v>0.08877838392283212</v>
      </c>
    </row>
    <row r="177" spans="1:2" ht="13.5" thickBot="1">
      <c r="A177" s="3" t="s">
        <v>13</v>
      </c>
      <c r="B177" s="3">
        <v>16</v>
      </c>
    </row>
    <row r="179" ht="13.5" thickBot="1">
      <c r="A179" t="s">
        <v>14</v>
      </c>
    </row>
    <row r="180" spans="1:6" ht="12.75">
      <c r="A180" s="4"/>
      <c r="B180" s="4" t="s">
        <v>19</v>
      </c>
      <c r="C180" s="4" t="s">
        <v>20</v>
      </c>
      <c r="D180" s="4" t="s">
        <v>21</v>
      </c>
      <c r="E180" s="4" t="s">
        <v>22</v>
      </c>
      <c r="F180" s="4" t="s">
        <v>23</v>
      </c>
    </row>
    <row r="181" spans="1:6" ht="12.75">
      <c r="A181" s="2" t="s">
        <v>15</v>
      </c>
      <c r="B181" s="2">
        <v>1</v>
      </c>
      <c r="C181" s="2">
        <v>19.141428386718292</v>
      </c>
      <c r="D181" s="2">
        <v>19.141428386718292</v>
      </c>
      <c r="E181" s="2">
        <v>2428.6217088511908</v>
      </c>
      <c r="F181" s="2">
        <v>4.266992926430214E-17</v>
      </c>
    </row>
    <row r="182" spans="1:6" ht="12.75">
      <c r="A182" s="2" t="s">
        <v>16</v>
      </c>
      <c r="B182" s="2">
        <v>14</v>
      </c>
      <c r="C182" s="2">
        <v>0.11034242032729687</v>
      </c>
      <c r="D182" s="2">
        <v>0.007881601451949776</v>
      </c>
      <c r="E182" s="2"/>
      <c r="F182" s="2"/>
    </row>
    <row r="183" spans="1:6" ht="13.5" thickBot="1">
      <c r="A183" s="3" t="s">
        <v>17</v>
      </c>
      <c r="B183" s="3">
        <v>15</v>
      </c>
      <c r="C183" s="3">
        <v>19.251770807045588</v>
      </c>
      <c r="D183" s="3"/>
      <c r="E183" s="3"/>
      <c r="F183" s="3"/>
    </row>
    <row r="184" ht="13.5" thickBot="1"/>
    <row r="185" spans="1:9" ht="12.75">
      <c r="A185" s="4"/>
      <c r="B185" s="4" t="s">
        <v>24</v>
      </c>
      <c r="C185" s="4" t="s">
        <v>12</v>
      </c>
      <c r="D185" s="4" t="s">
        <v>25</v>
      </c>
      <c r="E185" s="4" t="s">
        <v>26</v>
      </c>
      <c r="F185" s="4" t="s">
        <v>27</v>
      </c>
      <c r="G185" s="4" t="s">
        <v>28</v>
      </c>
      <c r="H185" s="4" t="s">
        <v>29</v>
      </c>
      <c r="I185" s="4" t="s">
        <v>30</v>
      </c>
    </row>
    <row r="186" spans="1:9" ht="12.75">
      <c r="A186" s="2" t="s">
        <v>18</v>
      </c>
      <c r="B186" s="2">
        <v>3.2086919676682957</v>
      </c>
      <c r="C186" s="2">
        <v>0.02351033936457447</v>
      </c>
      <c r="D186" s="2">
        <v>136.48003620497173</v>
      </c>
      <c r="E186" s="2">
        <v>2.8243236592099566E-23</v>
      </c>
      <c r="F186" s="2">
        <v>3.158267259920119</v>
      </c>
      <c r="G186" s="2">
        <v>3.259116675416472</v>
      </c>
      <c r="H186" s="2">
        <v>3.158267259920119</v>
      </c>
      <c r="I186" s="2">
        <v>3.259116675416472</v>
      </c>
    </row>
    <row r="187" spans="1:9" ht="13.5" thickBot="1">
      <c r="A187" s="3" t="s">
        <v>6</v>
      </c>
      <c r="B187" s="3">
        <v>0.6121322449026196</v>
      </c>
      <c r="C187" s="3">
        <v>0.012421250513508168</v>
      </c>
      <c r="D187" s="3">
        <v>49.281048171190406</v>
      </c>
      <c r="E187" s="3">
        <v>4.266992926430222E-17</v>
      </c>
      <c r="F187" s="3">
        <v>0.5854912884579709</v>
      </c>
      <c r="G187" s="3">
        <v>0.6387732013472683</v>
      </c>
      <c r="H187" s="3">
        <v>0.5854912884579709</v>
      </c>
      <c r="I187" s="3">
        <v>0.6387732013472683</v>
      </c>
    </row>
    <row r="189" ht="12.75">
      <c r="A189" s="1" t="s">
        <v>45</v>
      </c>
    </row>
    <row r="191" spans="1:3" ht="12.75">
      <c r="A191" t="s">
        <v>48</v>
      </c>
      <c r="C191">
        <f>EXP(3.21)</f>
        <v>24.779086224587694</v>
      </c>
    </row>
    <row r="192" ht="12.75">
      <c r="A192" t="s">
        <v>47</v>
      </c>
    </row>
    <row r="194" ht="12.75">
      <c r="A194" s="6" t="s">
        <v>43</v>
      </c>
    </row>
    <row r="196" spans="2:6" ht="12.75">
      <c r="B196" t="s">
        <v>2</v>
      </c>
      <c r="C196" t="s">
        <v>3</v>
      </c>
      <c r="D196" t="s">
        <v>4</v>
      </c>
      <c r="E196" t="s">
        <v>34</v>
      </c>
      <c r="F196" t="s">
        <v>35</v>
      </c>
    </row>
    <row r="197" spans="2:6" ht="12.75">
      <c r="B197">
        <v>1</v>
      </c>
      <c r="C197">
        <v>1</v>
      </c>
      <c r="D197">
        <f>EXP(3.21)*E197*F197</f>
        <v>24.779086224587694</v>
      </c>
      <c r="E197">
        <f>POWER(B197,0.61)</f>
        <v>1</v>
      </c>
      <c r="F197">
        <f>POWER(C197,0.39)</f>
        <v>1</v>
      </c>
    </row>
    <row r="198" spans="2:6" ht="12.75">
      <c r="B198">
        <v>3</v>
      </c>
      <c r="C198">
        <v>1</v>
      </c>
      <c r="D198">
        <f aca="true" t="shared" si="4" ref="D198:D221">EXP(3.21)*E198*F198</f>
        <v>48.43164856939299</v>
      </c>
      <c r="E198">
        <f aca="true" t="shared" si="5" ref="E198:E221">POWER(B198,0.61)</f>
        <v>1.9545373114419138</v>
      </c>
      <c r="F198">
        <f aca="true" t="shared" si="6" ref="F198:F221">POWER(C198,0.39)</f>
        <v>1</v>
      </c>
    </row>
    <row r="199" spans="2:6" ht="12.75">
      <c r="B199">
        <v>5</v>
      </c>
      <c r="C199">
        <v>1</v>
      </c>
      <c r="D199">
        <f t="shared" si="4"/>
        <v>66.13890334381239</v>
      </c>
      <c r="E199">
        <f t="shared" si="5"/>
        <v>2.6691421444824845</v>
      </c>
      <c r="F199">
        <f t="shared" si="6"/>
        <v>1</v>
      </c>
    </row>
    <row r="200" spans="2:6" ht="12.75">
      <c r="B200">
        <v>7</v>
      </c>
      <c r="C200">
        <v>1</v>
      </c>
      <c r="D200">
        <f t="shared" si="4"/>
        <v>81.20730376145498</v>
      </c>
      <c r="E200">
        <f t="shared" si="5"/>
        <v>3.277251752765399</v>
      </c>
      <c r="F200">
        <f t="shared" si="6"/>
        <v>1</v>
      </c>
    </row>
    <row r="201" spans="2:6" ht="12.75">
      <c r="B201">
        <v>9</v>
      </c>
      <c r="C201">
        <v>1</v>
      </c>
      <c r="D201">
        <f t="shared" si="4"/>
        <v>94.66146418352099</v>
      </c>
      <c r="E201">
        <f t="shared" si="5"/>
        <v>3.820216101818585</v>
      </c>
      <c r="F201">
        <f t="shared" si="6"/>
        <v>1</v>
      </c>
    </row>
    <row r="202" spans="2:6" ht="12.75">
      <c r="B202">
        <v>1</v>
      </c>
      <c r="C202">
        <v>3</v>
      </c>
      <c r="D202">
        <f t="shared" si="4"/>
        <v>38.03317452094201</v>
      </c>
      <c r="E202">
        <f t="shared" si="5"/>
        <v>1</v>
      </c>
      <c r="F202">
        <f t="shared" si="6"/>
        <v>1.5348901156493253</v>
      </c>
    </row>
    <row r="203" spans="2:6" ht="12.75">
      <c r="B203">
        <v>3</v>
      </c>
      <c r="C203">
        <v>3</v>
      </c>
      <c r="D203">
        <f t="shared" si="4"/>
        <v>74.33725867376309</v>
      </c>
      <c r="E203">
        <f t="shared" si="5"/>
        <v>1.9545373114419138</v>
      </c>
      <c r="F203">
        <f t="shared" si="6"/>
        <v>1.5348901156493253</v>
      </c>
    </row>
    <row r="204" spans="2:6" ht="12.75">
      <c r="B204">
        <v>5</v>
      </c>
      <c r="C204">
        <v>3</v>
      </c>
      <c r="D204">
        <f t="shared" si="4"/>
        <v>101.51594900230374</v>
      </c>
      <c r="E204">
        <f t="shared" si="5"/>
        <v>2.6691421444824845</v>
      </c>
      <c r="F204">
        <f t="shared" si="6"/>
        <v>1.5348901156493253</v>
      </c>
    </row>
    <row r="205" spans="2:6" ht="12.75">
      <c r="B205">
        <v>7</v>
      </c>
      <c r="C205">
        <v>3</v>
      </c>
      <c r="D205">
        <f t="shared" si="4"/>
        <v>124.64428786198953</v>
      </c>
      <c r="E205">
        <f t="shared" si="5"/>
        <v>3.277251752765399</v>
      </c>
      <c r="F205">
        <f t="shared" si="6"/>
        <v>1.5348901156493253</v>
      </c>
    </row>
    <row r="206" spans="2:6" ht="12.75">
      <c r="B206">
        <v>9</v>
      </c>
      <c r="C206">
        <v>3</v>
      </c>
      <c r="D206">
        <f t="shared" si="4"/>
        <v>145.294945708179</v>
      </c>
      <c r="E206">
        <f t="shared" si="5"/>
        <v>3.820216101818585</v>
      </c>
      <c r="F206">
        <f t="shared" si="6"/>
        <v>1.5348901156493253</v>
      </c>
    </row>
    <row r="207" spans="2:6" ht="12.75">
      <c r="B207">
        <v>1</v>
      </c>
      <c r="C207">
        <v>5</v>
      </c>
      <c r="D207">
        <f t="shared" si="4"/>
        <v>46.417696928973534</v>
      </c>
      <c r="E207">
        <f t="shared" si="5"/>
        <v>1</v>
      </c>
      <c r="F207">
        <f t="shared" si="6"/>
        <v>1.873261043940933</v>
      </c>
    </row>
    <row r="208" spans="2:6" ht="12.75">
      <c r="B208">
        <v>3</v>
      </c>
      <c r="C208">
        <v>5</v>
      </c>
      <c r="D208">
        <f t="shared" si="4"/>
        <v>90.7251205588815</v>
      </c>
      <c r="E208">
        <f t="shared" si="5"/>
        <v>1.9545373114419138</v>
      </c>
      <c r="F208">
        <f t="shared" si="6"/>
        <v>1.873261043940933</v>
      </c>
    </row>
    <row r="209" spans="2:6" ht="12.75">
      <c r="B209">
        <v>5</v>
      </c>
      <c r="C209">
        <v>5</v>
      </c>
      <c r="D209">
        <f t="shared" si="4"/>
        <v>123.89543112293846</v>
      </c>
      <c r="E209">
        <f t="shared" si="5"/>
        <v>2.6691421444824845</v>
      </c>
      <c r="F209">
        <f t="shared" si="6"/>
        <v>1.873261043940933</v>
      </c>
    </row>
    <row r="210" spans="2:6" ht="12.75">
      <c r="B210">
        <v>7</v>
      </c>
      <c r="C210">
        <v>5</v>
      </c>
      <c r="D210">
        <f t="shared" si="4"/>
        <v>152.1224786198116</v>
      </c>
      <c r="E210">
        <f t="shared" si="5"/>
        <v>3.277251752765399</v>
      </c>
      <c r="F210">
        <f t="shared" si="6"/>
        <v>1.873261043940933</v>
      </c>
    </row>
    <row r="211" spans="2:6" ht="12.75">
      <c r="B211">
        <v>9</v>
      </c>
      <c r="C211">
        <v>5</v>
      </c>
      <c r="D211">
        <f t="shared" si="4"/>
        <v>177.32563321739977</v>
      </c>
      <c r="E211">
        <f t="shared" si="5"/>
        <v>3.820216101818585</v>
      </c>
      <c r="F211">
        <f t="shared" si="6"/>
        <v>1.873261043940933</v>
      </c>
    </row>
    <row r="212" spans="2:6" ht="12.75">
      <c r="B212">
        <v>1</v>
      </c>
      <c r="C212">
        <v>7</v>
      </c>
      <c r="D212">
        <f t="shared" si="4"/>
        <v>52.92654231575308</v>
      </c>
      <c r="E212">
        <f t="shared" si="5"/>
        <v>1</v>
      </c>
      <c r="F212">
        <f t="shared" si="6"/>
        <v>2.1359360000626393</v>
      </c>
    </row>
    <row r="213" spans="2:6" ht="12.75">
      <c r="B213">
        <v>3</v>
      </c>
      <c r="C213">
        <v>7</v>
      </c>
      <c r="D213">
        <f t="shared" si="4"/>
        <v>103.44690172174872</v>
      </c>
      <c r="E213">
        <f t="shared" si="5"/>
        <v>1.9545373114419138</v>
      </c>
      <c r="F213">
        <f t="shared" si="6"/>
        <v>2.1359360000626393</v>
      </c>
    </row>
    <row r="214" spans="2:6" ht="12.75">
      <c r="B214">
        <v>5</v>
      </c>
      <c r="C214">
        <v>7</v>
      </c>
      <c r="D214">
        <f t="shared" si="4"/>
        <v>141.26846465671215</v>
      </c>
      <c r="E214">
        <f t="shared" si="5"/>
        <v>2.6691421444824845</v>
      </c>
      <c r="F214">
        <f t="shared" si="6"/>
        <v>2.1359360000626393</v>
      </c>
    </row>
    <row r="215" spans="2:6" ht="12.75">
      <c r="B215">
        <v>7</v>
      </c>
      <c r="C215">
        <v>7</v>
      </c>
      <c r="D215">
        <f t="shared" si="4"/>
        <v>173.45360357211388</v>
      </c>
      <c r="E215">
        <f t="shared" si="5"/>
        <v>3.277251752765399</v>
      </c>
      <c r="F215">
        <f t="shared" si="6"/>
        <v>2.1359360000626393</v>
      </c>
    </row>
    <row r="216" spans="2:6" ht="12.75">
      <c r="B216">
        <v>9</v>
      </c>
      <c r="C216">
        <v>7</v>
      </c>
      <c r="D216">
        <f t="shared" si="4"/>
        <v>202.19082916822262</v>
      </c>
      <c r="E216">
        <f t="shared" si="5"/>
        <v>3.820216101818585</v>
      </c>
      <c r="F216">
        <f t="shared" si="6"/>
        <v>2.1359360000626393</v>
      </c>
    </row>
    <row r="217" spans="2:6" ht="12.75">
      <c r="B217">
        <v>1</v>
      </c>
      <c r="C217">
        <v>9</v>
      </c>
      <c r="D217">
        <f t="shared" si="4"/>
        <v>58.37674363895965</v>
      </c>
      <c r="E217">
        <f t="shared" si="5"/>
        <v>1</v>
      </c>
      <c r="F217">
        <f t="shared" si="6"/>
        <v>2.355887667117999</v>
      </c>
    </row>
    <row r="218" spans="2:6" ht="12.75">
      <c r="B218">
        <v>3</v>
      </c>
      <c r="C218">
        <v>9</v>
      </c>
      <c r="D218">
        <f t="shared" si="4"/>
        <v>114.09952356282604</v>
      </c>
      <c r="E218">
        <f t="shared" si="5"/>
        <v>1.9545373114419138</v>
      </c>
      <c r="F218">
        <f t="shared" si="6"/>
        <v>2.355887667117999</v>
      </c>
    </row>
    <row r="219" spans="2:6" ht="12.75">
      <c r="B219">
        <v>5</v>
      </c>
      <c r="C219">
        <v>9</v>
      </c>
      <c r="D219">
        <f t="shared" si="4"/>
        <v>155.815826704397</v>
      </c>
      <c r="E219">
        <f t="shared" si="5"/>
        <v>2.6691421444824845</v>
      </c>
      <c r="F219">
        <f t="shared" si="6"/>
        <v>2.355887667117999</v>
      </c>
    </row>
    <row r="220" spans="2:6" ht="12.75">
      <c r="B220">
        <v>7</v>
      </c>
      <c r="C220">
        <v>9</v>
      </c>
      <c r="D220">
        <f t="shared" si="4"/>
        <v>191.3152854115169</v>
      </c>
      <c r="E220">
        <f t="shared" si="5"/>
        <v>3.277251752765399</v>
      </c>
      <c r="F220">
        <f t="shared" si="6"/>
        <v>2.355887667117999</v>
      </c>
    </row>
    <row r="221" spans="2:6" ht="12.75">
      <c r="B221">
        <v>9</v>
      </c>
      <c r="C221">
        <v>9</v>
      </c>
      <c r="D221">
        <f t="shared" si="4"/>
        <v>223.0117760212893</v>
      </c>
      <c r="E221">
        <f t="shared" si="5"/>
        <v>3.820216101818585</v>
      </c>
      <c r="F221">
        <f t="shared" si="6"/>
        <v>2.355887667117999</v>
      </c>
    </row>
    <row r="223" ht="12.75">
      <c r="E223">
        <v>5</v>
      </c>
    </row>
    <row r="249" ht="12.75">
      <c r="A249" s="6" t="s">
        <v>41</v>
      </c>
    </row>
    <row r="250" ht="12.75">
      <c r="A250" s="1" t="s">
        <v>36</v>
      </c>
    </row>
    <row r="251" ht="12.75">
      <c r="A251" s="1" t="s">
        <v>42</v>
      </c>
    </row>
    <row r="252" ht="12.75">
      <c r="A252" s="1" t="s">
        <v>50</v>
      </c>
    </row>
    <row r="279" ht="12.75">
      <c r="E279">
        <v>6</v>
      </c>
    </row>
    <row r="313" ht="12.75">
      <c r="A313" s="6" t="s">
        <v>52</v>
      </c>
    </row>
    <row r="314" ht="12.75">
      <c r="A314" s="1" t="s">
        <v>55</v>
      </c>
    </row>
    <row r="315" ht="12.75">
      <c r="A315" s="1" t="s">
        <v>53</v>
      </c>
    </row>
    <row r="316" ht="12.75">
      <c r="A316" s="1" t="s">
        <v>54</v>
      </c>
    </row>
    <row r="335" ht="12.75">
      <c r="E335">
        <v>7</v>
      </c>
    </row>
    <row r="368" ht="12.75">
      <c r="A368" s="6" t="s">
        <v>56</v>
      </c>
    </row>
    <row r="369" ht="12.75">
      <c r="A369" s="1" t="s">
        <v>57</v>
      </c>
    </row>
    <row r="370" ht="12.75">
      <c r="A370" s="1" t="s">
        <v>53</v>
      </c>
    </row>
    <row r="371" ht="12.75">
      <c r="A371" s="1" t="s">
        <v>58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L2" sqref="L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SLU, Dataavdelningen, 901 83 Umeå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Lohmander</dc:creator>
  <cp:keywords/>
  <dc:description/>
  <cp:lastModifiedBy>Peter Lohmander</cp:lastModifiedBy>
  <cp:lastPrinted>2002-09-16T13:18:53Z</cp:lastPrinted>
  <dcterms:created xsi:type="dcterms:W3CDTF">2002-09-16T09:01:28Z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